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<sst xmlns="http://schemas.openxmlformats.org/spreadsheetml/2006/main" count="65" uniqueCount="37">
  <si>
    <t>Various Estimates, US Homeownership Rate</t>
  </si>
  <si>
    <t>N/A</t>
  </si>
  <si>
    <t>Census Population by Age</t>
  </si>
  <si>
    <t>Age</t>
  </si>
  <si>
    <t>15-24</t>
  </si>
  <si>
    <t>25-34</t>
  </si>
  <si>
    <t>35-44</t>
  </si>
  <si>
    <t>45-54</t>
  </si>
  <si>
    <t>55-64</t>
  </si>
  <si>
    <t>65-74</t>
  </si>
  <si>
    <t>75+</t>
  </si>
  <si>
    <t>Homeownership Rate</t>
  </si>
  <si>
    <t>Headship Rate</t>
  </si>
  <si>
    <t>Headship</t>
  </si>
  <si>
    <t>using 2000</t>
  </si>
  <si>
    <t>using 1990</t>
  </si>
  <si>
    <t>Homeownership</t>
  </si>
  <si>
    <t>Credit: Tom Lawler</t>
  </si>
  <si>
    <t>HVS</t>
  </si>
  <si>
    <t>(Annual Avg)</t>
  </si>
  <si>
    <t>ACS</t>
  </si>
  <si>
    <t>Census</t>
  </si>
  <si>
    <t>(April 1)</t>
  </si>
  <si>
    <t>CPS/ASEC</t>
  </si>
  <si>
    <t>(March)</t>
  </si>
  <si>
    <t>Percent of Total 15+</t>
  </si>
  <si>
    <t>Percent greater than 45</t>
  </si>
  <si>
    <t>Percent less than 35</t>
  </si>
  <si>
    <t>US Total</t>
  </si>
  <si>
    <t>Homeowners</t>
  </si>
  <si>
    <t>Calculations</t>
  </si>
  <si>
    <t>using</t>
  </si>
  <si>
    <t>2000 data</t>
  </si>
  <si>
    <t>1990 data</t>
  </si>
  <si>
    <t>Age Adjusted Homeownership Rate</t>
  </si>
  <si>
    <t>Anyone using this data, please …</t>
  </si>
  <si>
    <t>http://www.calculatedriskblog.com/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</si>
</sst>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0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6" fillId="0" borderId="0" xfId="0" applyFont="1" applyAlignment="1">
      <alignment/>
    </xf>
    <xf numFmtId="10" fontId="0" fillId="0" borderId="17" xfId="0" applyNumberFormat="1" applyBorder="1" applyAlignment="1">
      <alignment/>
    </xf>
    <xf numFmtId="3" fontId="0" fillId="0" borderId="14" xfId="0" applyNumberFormat="1" applyBorder="1" applyAlignment="1">
      <alignment/>
    </xf>
    <xf numFmtId="168" fontId="37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tabSelected="1" zoomScalePageLayoutView="0" workbookViewId="0" topLeftCell="A1">
      <selection activeCell="I23" sqref="I23"/>
    </sheetView>
  </sheetViews>
  <sheetFormatPr defaultColWidth="9.140625" defaultRowHeight="15"/>
  <cols>
    <col min="9" max="11" width="12.7109375" style="0" customWidth="1"/>
    <col min="25" max="25" width="11.421875" style="0" customWidth="1"/>
    <col min="26" max="26" width="11.28125" style="0" customWidth="1"/>
    <col min="28" max="28" width="11.57421875" style="0" customWidth="1"/>
    <col min="29" max="31" width="10.140625" style="0" bestFit="1" customWidth="1"/>
    <col min="32" max="33" width="11.140625" style="0" bestFit="1" customWidth="1"/>
  </cols>
  <sheetData>
    <row r="1" ht="18.75">
      <c r="B1" s="14" t="s">
        <v>35</v>
      </c>
    </row>
    <row r="2" spans="2:6" ht="19.5" thickBot="1">
      <c r="B2" s="14" t="s">
        <v>17</v>
      </c>
      <c r="F2" t="s">
        <v>36</v>
      </c>
    </row>
    <row r="3" spans="24:33" ht="16.5" thickBot="1" thickTop="1">
      <c r="X3" s="4"/>
      <c r="Y3" s="5" t="s">
        <v>30</v>
      </c>
      <c r="Z3" s="5"/>
      <c r="AA3" s="5"/>
      <c r="AB3" s="5"/>
      <c r="AC3" s="5"/>
      <c r="AD3" s="5" t="s">
        <v>16</v>
      </c>
      <c r="AE3" s="5"/>
      <c r="AF3" s="5" t="s">
        <v>13</v>
      </c>
      <c r="AG3" s="6"/>
    </row>
    <row r="4" spans="1:33" ht="15.75" thickTop="1">
      <c r="A4" s="4" t="s">
        <v>0</v>
      </c>
      <c r="B4" s="5"/>
      <c r="C4" s="5"/>
      <c r="D4" s="5"/>
      <c r="E4" s="6"/>
      <c r="H4" s="4"/>
      <c r="I4" s="5" t="s">
        <v>2</v>
      </c>
      <c r="J4" s="5"/>
      <c r="K4" s="5"/>
      <c r="L4" s="5" t="s">
        <v>25</v>
      </c>
      <c r="M4" s="5"/>
      <c r="N4" s="6"/>
      <c r="P4" s="4"/>
      <c r="Q4" s="5" t="s">
        <v>11</v>
      </c>
      <c r="R4" s="5"/>
      <c r="S4" s="5"/>
      <c r="T4" s="5" t="s">
        <v>12</v>
      </c>
      <c r="U4" s="5"/>
      <c r="V4" s="6"/>
      <c r="X4" s="7"/>
      <c r="Y4" s="1" t="s">
        <v>29</v>
      </c>
      <c r="Z4" s="1"/>
      <c r="AA4" s="1"/>
      <c r="AB4" s="1" t="s">
        <v>13</v>
      </c>
      <c r="AC4" s="1"/>
      <c r="AD4" s="1">
        <v>2010</v>
      </c>
      <c r="AE4" s="1">
        <v>2010</v>
      </c>
      <c r="AF4" s="1">
        <v>2010</v>
      </c>
      <c r="AG4" s="8">
        <v>2010</v>
      </c>
    </row>
    <row r="5" spans="1:33" ht="15">
      <c r="A5" s="7"/>
      <c r="B5" s="1" t="s">
        <v>18</v>
      </c>
      <c r="C5" s="1" t="s">
        <v>20</v>
      </c>
      <c r="D5" s="1" t="s">
        <v>21</v>
      </c>
      <c r="E5" s="8" t="s">
        <v>23</v>
      </c>
      <c r="H5" s="7" t="s">
        <v>3</v>
      </c>
      <c r="I5" s="1">
        <v>2010</v>
      </c>
      <c r="J5" s="1">
        <v>2000</v>
      </c>
      <c r="K5" s="1">
        <v>1990</v>
      </c>
      <c r="L5" s="1">
        <v>2010</v>
      </c>
      <c r="M5" s="1">
        <v>2000</v>
      </c>
      <c r="N5" s="8">
        <v>1990</v>
      </c>
      <c r="P5" s="7"/>
      <c r="Q5" s="1">
        <v>2010</v>
      </c>
      <c r="R5" s="1">
        <v>2000</v>
      </c>
      <c r="S5" s="1">
        <v>1990</v>
      </c>
      <c r="T5" s="1">
        <v>2010</v>
      </c>
      <c r="U5" s="1">
        <v>2000</v>
      </c>
      <c r="V5" s="8">
        <v>1990</v>
      </c>
      <c r="X5" s="7"/>
      <c r="Y5" s="1">
        <v>2000</v>
      </c>
      <c r="Z5" s="1">
        <v>1990</v>
      </c>
      <c r="AA5" s="1"/>
      <c r="AB5" s="1">
        <v>2000</v>
      </c>
      <c r="AC5" s="1">
        <v>1990</v>
      </c>
      <c r="AD5" s="1" t="s">
        <v>14</v>
      </c>
      <c r="AE5" s="1" t="s">
        <v>15</v>
      </c>
      <c r="AF5" s="1" t="s">
        <v>14</v>
      </c>
      <c r="AG5" s="8" t="s">
        <v>15</v>
      </c>
    </row>
    <row r="6" spans="1:33" ht="15">
      <c r="A6" s="7"/>
      <c r="B6" s="1" t="s">
        <v>19</v>
      </c>
      <c r="C6" s="1" t="s">
        <v>19</v>
      </c>
      <c r="D6" s="1" t="s">
        <v>22</v>
      </c>
      <c r="E6" s="8" t="s">
        <v>24</v>
      </c>
      <c r="H6" s="7" t="s">
        <v>4</v>
      </c>
      <c r="I6" s="3">
        <v>43626342</v>
      </c>
      <c r="J6" s="3">
        <v>39183891</v>
      </c>
      <c r="K6" s="3">
        <v>36774327</v>
      </c>
      <c r="L6" s="2">
        <v>0.176</v>
      </c>
      <c r="M6" s="2">
        <v>0.177</v>
      </c>
      <c r="N6" s="9">
        <v>0.188</v>
      </c>
      <c r="P6" s="7" t="s">
        <v>4</v>
      </c>
      <c r="Q6" s="1"/>
      <c r="R6" s="2">
        <v>0.179</v>
      </c>
      <c r="S6" s="2">
        <v>0.171</v>
      </c>
      <c r="T6" s="1"/>
      <c r="U6" s="2">
        <v>0.141</v>
      </c>
      <c r="V6" s="9">
        <v>0.137</v>
      </c>
      <c r="X6" s="7" t="s">
        <v>4</v>
      </c>
      <c r="Y6" s="3">
        <f>+R6*AB6</f>
        <v>988962.2249489998</v>
      </c>
      <c r="Z6" s="3">
        <f>+S6*AC6</f>
        <v>861512.1586290002</v>
      </c>
      <c r="AA6" s="1" t="s">
        <v>4</v>
      </c>
      <c r="AB6" s="3">
        <f>+U6*J6</f>
        <v>5524928.630999999</v>
      </c>
      <c r="AC6" s="3">
        <f>+V6*K6</f>
        <v>5038082.799000001</v>
      </c>
      <c r="AD6" s="3">
        <f>+AF6*R6</f>
        <v>1101085.245738</v>
      </c>
      <c r="AE6" s="3">
        <f>+AG6*S6</f>
        <v>1022034.3140340002</v>
      </c>
      <c r="AF6" s="3">
        <f>+U6*I6</f>
        <v>6151314.221999999</v>
      </c>
      <c r="AG6" s="16">
        <f>+V6*I6</f>
        <v>5976808.854</v>
      </c>
    </row>
    <row r="7" spans="1:33" ht="15">
      <c r="A7" s="7">
        <v>1990</v>
      </c>
      <c r="B7" s="2">
        <v>0.639</v>
      </c>
      <c r="C7" s="1" t="s">
        <v>1</v>
      </c>
      <c r="D7" s="2">
        <v>0.642</v>
      </c>
      <c r="E7" s="9">
        <v>0.641</v>
      </c>
      <c r="H7" s="7" t="s">
        <v>5</v>
      </c>
      <c r="I7" s="3">
        <v>41063948</v>
      </c>
      <c r="J7" s="3">
        <v>39891724</v>
      </c>
      <c r="K7" s="3">
        <v>43175932</v>
      </c>
      <c r="L7" s="2">
        <v>0.166</v>
      </c>
      <c r="M7" s="2">
        <v>0.18</v>
      </c>
      <c r="N7" s="9">
        <v>0.221</v>
      </c>
      <c r="P7" s="7" t="s">
        <v>5</v>
      </c>
      <c r="Q7" s="1"/>
      <c r="R7" s="2">
        <v>0.456</v>
      </c>
      <c r="S7" s="2">
        <v>0.453</v>
      </c>
      <c r="T7" s="1"/>
      <c r="U7" s="2">
        <v>0.459</v>
      </c>
      <c r="V7" s="9">
        <v>0.46</v>
      </c>
      <c r="X7" s="7" t="s">
        <v>5</v>
      </c>
      <c r="Y7" s="3">
        <f aca="true" t="shared" si="0" ref="Y7:Y12">+R7*AB7</f>
        <v>8349497.400096</v>
      </c>
      <c r="Z7" s="3">
        <f aca="true" t="shared" si="1" ref="Z7:Z12">+S7*AC7</f>
        <v>8997000.710160002</v>
      </c>
      <c r="AA7" s="1" t="s">
        <v>5</v>
      </c>
      <c r="AB7" s="3">
        <f aca="true" t="shared" si="2" ref="AB7:AB12">+U7*J7</f>
        <v>18310301.316</v>
      </c>
      <c r="AC7" s="3">
        <f aca="true" t="shared" si="3" ref="AC7:AC12">+V7*K7</f>
        <v>19860928.720000003</v>
      </c>
      <c r="AD7" s="3">
        <f>+AF7*R7</f>
        <v>8594848.572192</v>
      </c>
      <c r="AE7" s="3">
        <f>+AG7*S7</f>
        <v>8556905.484240001</v>
      </c>
      <c r="AF7" s="3">
        <f>+U7*I7</f>
        <v>18848352.132</v>
      </c>
      <c r="AG7" s="16">
        <f>+V7*I7</f>
        <v>18889416.080000002</v>
      </c>
    </row>
    <row r="8" spans="1:33" ht="15">
      <c r="A8" s="7">
        <v>2000</v>
      </c>
      <c r="B8" s="2">
        <v>0.675</v>
      </c>
      <c r="C8" s="2">
        <v>0.653</v>
      </c>
      <c r="D8" s="2">
        <v>0.662</v>
      </c>
      <c r="E8" s="9">
        <v>0.672</v>
      </c>
      <c r="H8" s="7" t="s">
        <v>6</v>
      </c>
      <c r="I8" s="3">
        <v>41070606</v>
      </c>
      <c r="J8" s="3">
        <v>45148527</v>
      </c>
      <c r="K8" s="3">
        <v>37578903</v>
      </c>
      <c r="L8" s="2">
        <v>0.166</v>
      </c>
      <c r="M8" s="2">
        <v>0.204</v>
      </c>
      <c r="N8" s="9">
        <v>0.193</v>
      </c>
      <c r="P8" s="7" t="s">
        <v>6</v>
      </c>
      <c r="Q8" s="1"/>
      <c r="R8" s="2">
        <v>0.662</v>
      </c>
      <c r="S8" s="2">
        <v>0.662</v>
      </c>
      <c r="T8" s="1"/>
      <c r="U8" s="2">
        <v>0.531</v>
      </c>
      <c r="V8" s="9">
        <v>0.543</v>
      </c>
      <c r="X8" s="7" t="s">
        <v>6</v>
      </c>
      <c r="Y8" s="3">
        <f t="shared" si="0"/>
        <v>15870700.508094002</v>
      </c>
      <c r="Z8" s="3">
        <f t="shared" si="1"/>
        <v>13508337.945798</v>
      </c>
      <c r="AA8" s="1" t="s">
        <v>6</v>
      </c>
      <c r="AB8" s="3">
        <f t="shared" si="2"/>
        <v>23973867.837</v>
      </c>
      <c r="AC8" s="3">
        <f t="shared" si="3"/>
        <v>20405344.329</v>
      </c>
      <c r="AD8" s="3">
        <f>+AF8*R8</f>
        <v>14437221.562332002</v>
      </c>
      <c r="AE8" s="3">
        <f>+AG8*S8</f>
        <v>14763486.456396002</v>
      </c>
      <c r="AF8" s="3">
        <f>+U8*I8</f>
        <v>21808491.786000002</v>
      </c>
      <c r="AG8" s="16">
        <f>+V8*I8</f>
        <v>22301339.058000002</v>
      </c>
    </row>
    <row r="9" spans="1:33" ht="15">
      <c r="A9" s="7">
        <v>2001</v>
      </c>
      <c r="B9" s="2">
        <v>0.679</v>
      </c>
      <c r="C9" s="2">
        <v>0.657</v>
      </c>
      <c r="D9" s="1"/>
      <c r="E9" s="9">
        <v>0.678</v>
      </c>
      <c r="H9" s="7" t="s">
        <v>7</v>
      </c>
      <c r="I9" s="3">
        <v>45006716</v>
      </c>
      <c r="J9" s="3">
        <v>37677952</v>
      </c>
      <c r="K9" s="3">
        <v>25223086</v>
      </c>
      <c r="L9" s="2">
        <v>0.182</v>
      </c>
      <c r="M9" s="2">
        <v>0.17</v>
      </c>
      <c r="N9" s="9">
        <v>0.129</v>
      </c>
      <c r="P9" s="7" t="s">
        <v>7</v>
      </c>
      <c r="Q9" s="1"/>
      <c r="R9" s="2">
        <v>0.749</v>
      </c>
      <c r="S9" s="2">
        <v>0.753</v>
      </c>
      <c r="T9" s="1"/>
      <c r="U9" s="2">
        <v>0.565</v>
      </c>
      <c r="V9" s="9">
        <v>0.567</v>
      </c>
      <c r="X9" s="7" t="s">
        <v>7</v>
      </c>
      <c r="Y9" s="3">
        <f t="shared" si="0"/>
        <v>15944744.11712</v>
      </c>
      <c r="Z9" s="3">
        <f t="shared" si="1"/>
        <v>10769021.790785998</v>
      </c>
      <c r="AA9" s="1" t="s">
        <v>7</v>
      </c>
      <c r="AB9" s="3">
        <f t="shared" si="2"/>
        <v>21288042.88</v>
      </c>
      <c r="AC9" s="3">
        <f t="shared" si="3"/>
        <v>14301489.761999998</v>
      </c>
      <c r="AD9" s="3">
        <f>+AF9*R9</f>
        <v>19046167.11046</v>
      </c>
      <c r="AE9" s="3">
        <f>+AG9*S9</f>
        <v>19215662.402916</v>
      </c>
      <c r="AF9" s="3">
        <f>+U9*I9</f>
        <v>25428794.54</v>
      </c>
      <c r="AG9" s="16">
        <f>+V9*I9</f>
        <v>25518807.972</v>
      </c>
    </row>
    <row r="10" spans="1:33" ht="15">
      <c r="A10" s="7">
        <v>2002</v>
      </c>
      <c r="B10" s="2">
        <v>0.679</v>
      </c>
      <c r="C10" s="2">
        <v>0.664</v>
      </c>
      <c r="D10" s="1"/>
      <c r="E10" s="9">
        <v>0.681</v>
      </c>
      <c r="H10" s="7" t="s">
        <v>8</v>
      </c>
      <c r="I10" s="3">
        <v>36482729</v>
      </c>
      <c r="J10" s="3">
        <v>24274684</v>
      </c>
      <c r="K10" s="3">
        <v>21147923</v>
      </c>
      <c r="L10" s="2">
        <v>0.147</v>
      </c>
      <c r="M10" s="2">
        <v>0.11</v>
      </c>
      <c r="N10" s="9">
        <v>0.108</v>
      </c>
      <c r="P10" s="7" t="s">
        <v>8</v>
      </c>
      <c r="Q10" s="1"/>
      <c r="R10" s="2">
        <v>0.798</v>
      </c>
      <c r="S10" s="2">
        <v>0.797</v>
      </c>
      <c r="T10" s="1"/>
      <c r="U10" s="2">
        <v>0.587</v>
      </c>
      <c r="V10" s="9">
        <v>0.585</v>
      </c>
      <c r="X10" s="7" t="s">
        <v>8</v>
      </c>
      <c r="Y10" s="3">
        <f t="shared" si="0"/>
        <v>11370893.127384</v>
      </c>
      <c r="Z10" s="3">
        <f t="shared" si="1"/>
        <v>9860113.359135</v>
      </c>
      <c r="AA10" s="1" t="s">
        <v>8</v>
      </c>
      <c r="AB10" s="3">
        <f t="shared" si="2"/>
        <v>14249239.508</v>
      </c>
      <c r="AC10" s="3">
        <f t="shared" si="3"/>
        <v>12371534.955</v>
      </c>
      <c r="AD10" s="3">
        <f>+AF10*R10</f>
        <v>17089458.814554002</v>
      </c>
      <c r="AE10" s="3">
        <f>+AG10*S10</f>
        <v>17009889.982605</v>
      </c>
      <c r="AF10" s="3">
        <f>+U10*I10</f>
        <v>21415361.923</v>
      </c>
      <c r="AG10" s="16">
        <f>+V10*I10</f>
        <v>21342396.465</v>
      </c>
    </row>
    <row r="11" spans="1:33" ht="15">
      <c r="A11" s="7">
        <v>2003</v>
      </c>
      <c r="B11" s="2">
        <v>0.683</v>
      </c>
      <c r="C11" s="2">
        <v>0.668</v>
      </c>
      <c r="D11" s="1"/>
      <c r="E11" s="9">
        <v>0.682</v>
      </c>
      <c r="H11" s="7" t="s">
        <v>9</v>
      </c>
      <c r="I11" s="3">
        <v>21713429</v>
      </c>
      <c r="J11" s="3">
        <v>18390986</v>
      </c>
      <c r="K11" s="3">
        <v>18106558</v>
      </c>
      <c r="L11" s="2">
        <v>0.088</v>
      </c>
      <c r="M11" s="2">
        <v>0.083</v>
      </c>
      <c r="N11" s="9">
        <v>0.093</v>
      </c>
      <c r="P11" s="7" t="s">
        <v>9</v>
      </c>
      <c r="Q11" s="1"/>
      <c r="R11" s="2">
        <v>0.813</v>
      </c>
      <c r="S11" s="2">
        <v>0.788</v>
      </c>
      <c r="T11" s="1"/>
      <c r="U11" s="2">
        <v>0.626</v>
      </c>
      <c r="V11" s="9">
        <v>0.636</v>
      </c>
      <c r="X11" s="7" t="s">
        <v>9</v>
      </c>
      <c r="Y11" s="3">
        <f t="shared" si="0"/>
        <v>9359871.632868</v>
      </c>
      <c r="Z11" s="3">
        <f t="shared" si="1"/>
        <v>9074427.459744</v>
      </c>
      <c r="AA11" s="1" t="s">
        <v>9</v>
      </c>
      <c r="AB11" s="3">
        <f t="shared" si="2"/>
        <v>11512757.236</v>
      </c>
      <c r="AC11" s="3">
        <f t="shared" si="3"/>
        <v>11515770.888</v>
      </c>
      <c r="AD11" s="3">
        <f>+AF11*R11</f>
        <v>11050789.128401998</v>
      </c>
      <c r="AE11" s="3">
        <f>+AG11*S11</f>
        <v>10882075.785072</v>
      </c>
      <c r="AF11" s="3">
        <f>+U11*I11</f>
        <v>13592606.554</v>
      </c>
      <c r="AG11" s="16">
        <f>+V11*I11</f>
        <v>13809740.844</v>
      </c>
    </row>
    <row r="12" spans="1:33" ht="15">
      <c r="A12" s="7">
        <v>2004</v>
      </c>
      <c r="B12" s="2">
        <v>0.69</v>
      </c>
      <c r="C12" s="2">
        <v>0.671</v>
      </c>
      <c r="D12" s="1"/>
      <c r="E12" s="9">
        <v>0.688</v>
      </c>
      <c r="H12" s="7" t="s">
        <v>10</v>
      </c>
      <c r="I12" s="3">
        <v>18554555</v>
      </c>
      <c r="J12" s="3">
        <v>16600767</v>
      </c>
      <c r="K12" s="3">
        <v>13135273</v>
      </c>
      <c r="L12" s="2">
        <v>0.075</v>
      </c>
      <c r="M12" s="2">
        <v>0.075</v>
      </c>
      <c r="N12" s="9">
        <v>0.067</v>
      </c>
      <c r="P12" s="7" t="s">
        <v>10</v>
      </c>
      <c r="Q12" s="1"/>
      <c r="R12" s="2">
        <v>0.747</v>
      </c>
      <c r="S12" s="2">
        <v>0.704</v>
      </c>
      <c r="T12" s="1"/>
      <c r="U12" s="2">
        <v>0.641</v>
      </c>
      <c r="V12" s="9">
        <v>0.644</v>
      </c>
      <c r="X12" s="7" t="s">
        <v>10</v>
      </c>
      <c r="Y12" s="3">
        <f t="shared" si="0"/>
        <v>7948895.460309</v>
      </c>
      <c r="Z12" s="3">
        <f t="shared" si="1"/>
        <v>5955217.531648001</v>
      </c>
      <c r="AA12" s="1" t="s">
        <v>10</v>
      </c>
      <c r="AB12" s="3">
        <f t="shared" si="2"/>
        <v>10641091.647</v>
      </c>
      <c r="AC12" s="3">
        <f t="shared" si="3"/>
        <v>8459115.812</v>
      </c>
      <c r="AD12" s="3">
        <f>+AF12*R12</f>
        <v>8884421.906985</v>
      </c>
      <c r="AE12" s="3">
        <f>+AG12*S12</f>
        <v>8412189.927679999</v>
      </c>
      <c r="AF12" s="3">
        <f>+U12*I12</f>
        <v>11893469.755</v>
      </c>
      <c r="AG12" s="16">
        <f>+V12*I12</f>
        <v>11949133.42</v>
      </c>
    </row>
    <row r="13" spans="1:33" ht="15.75" thickBot="1">
      <c r="A13" s="7">
        <v>2005</v>
      </c>
      <c r="B13" s="2">
        <v>0.689</v>
      </c>
      <c r="C13" s="2">
        <v>0.669</v>
      </c>
      <c r="D13" s="1"/>
      <c r="E13" s="9">
        <v>0.693</v>
      </c>
      <c r="H13" s="7"/>
      <c r="I13" s="1"/>
      <c r="J13" s="1" t="s">
        <v>26</v>
      </c>
      <c r="K13" s="1"/>
      <c r="L13" s="2">
        <v>0.492</v>
      </c>
      <c r="M13" s="2">
        <v>0.438</v>
      </c>
      <c r="N13" s="9">
        <v>0.398</v>
      </c>
      <c r="P13" s="10" t="s">
        <v>28</v>
      </c>
      <c r="Q13" s="11">
        <v>0.651</v>
      </c>
      <c r="R13" s="11">
        <v>0.662</v>
      </c>
      <c r="S13" s="11">
        <v>0.642</v>
      </c>
      <c r="T13" s="12"/>
      <c r="U13" s="12"/>
      <c r="V13" s="13"/>
      <c r="X13" s="7" t="s">
        <v>28</v>
      </c>
      <c r="Y13" s="3">
        <f>+SUM(Y6:Y12)</f>
        <v>69833564.47082</v>
      </c>
      <c r="Z13" s="3">
        <f>+SUM(Z6:Z12)</f>
        <v>59025630.955900006</v>
      </c>
      <c r="AA13" s="1" t="s">
        <v>28</v>
      </c>
      <c r="AB13" s="3">
        <f>+SUM(AB6:AB12)</f>
        <v>105500229.05499999</v>
      </c>
      <c r="AC13" s="3">
        <f>+SUM(AC6:AC12)</f>
        <v>91952267.265</v>
      </c>
      <c r="AD13" s="3">
        <f>+SUM(AD6:AD12)</f>
        <v>80203992.340663</v>
      </c>
      <c r="AE13" s="3">
        <f>+SUM(AE6:AE12)</f>
        <v>79862244.352943</v>
      </c>
      <c r="AF13" s="3">
        <f>+SUM(AF6:AF12)</f>
        <v>119138390.91200002</v>
      </c>
      <c r="AG13" s="16">
        <f>+SUM(AG6:AG12)</f>
        <v>119787642.693</v>
      </c>
    </row>
    <row r="14" spans="1:33" ht="16.5" thickBot="1" thickTop="1">
      <c r="A14" s="7">
        <v>2006</v>
      </c>
      <c r="B14" s="2">
        <v>0.688</v>
      </c>
      <c r="C14" s="2">
        <v>0.673</v>
      </c>
      <c r="D14" s="1"/>
      <c r="E14" s="9">
        <v>0.685</v>
      </c>
      <c r="H14" s="10"/>
      <c r="I14" s="12"/>
      <c r="J14" s="12" t="s">
        <v>27</v>
      </c>
      <c r="K14" s="12"/>
      <c r="L14" s="11">
        <v>0.342</v>
      </c>
      <c r="M14" s="11">
        <v>0.358</v>
      </c>
      <c r="N14" s="15">
        <v>0.41</v>
      </c>
      <c r="X14" s="7"/>
      <c r="Y14" s="1"/>
      <c r="Z14" s="1"/>
      <c r="AA14" s="1"/>
      <c r="AB14" s="1"/>
      <c r="AC14" s="1"/>
      <c r="AD14" s="1"/>
      <c r="AE14" s="1"/>
      <c r="AF14" s="1"/>
      <c r="AG14" s="8"/>
    </row>
    <row r="15" spans="1:33" ht="15.75" thickTop="1">
      <c r="A15" s="7">
        <v>2007</v>
      </c>
      <c r="B15" s="2">
        <v>0.681</v>
      </c>
      <c r="C15" s="2">
        <v>0.672</v>
      </c>
      <c r="D15" s="1"/>
      <c r="E15" s="9">
        <v>0.683</v>
      </c>
      <c r="X15" s="7"/>
      <c r="Y15" s="1"/>
      <c r="Z15" s="1"/>
      <c r="AA15" s="1"/>
      <c r="AB15" s="1"/>
      <c r="AC15" s="1" t="s">
        <v>31</v>
      </c>
      <c r="AD15" s="1" t="s">
        <v>32</v>
      </c>
      <c r="AE15" s="1" t="s">
        <v>33</v>
      </c>
      <c r="AF15" s="1"/>
      <c r="AG15" s="8"/>
    </row>
    <row r="16" spans="1:33" ht="15.75">
      <c r="A16" s="7">
        <v>2008</v>
      </c>
      <c r="B16" s="2">
        <v>0.678</v>
      </c>
      <c r="C16" s="2">
        <v>0.666</v>
      </c>
      <c r="D16" s="1"/>
      <c r="E16" s="9">
        <v>0.679</v>
      </c>
      <c r="X16" s="7"/>
      <c r="Y16" s="1"/>
      <c r="Z16" s="1" t="s">
        <v>34</v>
      </c>
      <c r="AA16" s="1"/>
      <c r="AB16" s="1"/>
      <c r="AC16" s="1"/>
      <c r="AD16" s="17">
        <f>+AD13/AF13</f>
        <v>0.6732002314846153</v>
      </c>
      <c r="AE16" s="17">
        <f>+AE13/AG13</f>
        <v>0.6666985221306962</v>
      </c>
      <c r="AF16" s="1"/>
      <c r="AG16" s="8"/>
    </row>
    <row r="17" spans="1:33" ht="15.75" thickBot="1">
      <c r="A17" s="7">
        <v>2009</v>
      </c>
      <c r="B17" s="2">
        <v>0.674</v>
      </c>
      <c r="C17" s="2">
        <v>0.659</v>
      </c>
      <c r="D17" s="1"/>
      <c r="E17" s="9">
        <v>0.673</v>
      </c>
      <c r="X17" s="10"/>
      <c r="Y17" s="12"/>
      <c r="Z17" s="12"/>
      <c r="AA17" s="12"/>
      <c r="AB17" s="12"/>
      <c r="AC17" s="12"/>
      <c r="AD17" s="12"/>
      <c r="AE17" s="12"/>
      <c r="AF17" s="12"/>
      <c r="AG17" s="13"/>
    </row>
    <row r="18" spans="1:5" ht="16.5" thickBot="1" thickTop="1">
      <c r="A18" s="10">
        <v>2010</v>
      </c>
      <c r="B18" s="11">
        <v>0.669</v>
      </c>
      <c r="C18" s="12" t="s">
        <v>1</v>
      </c>
      <c r="D18" s="11">
        <v>0.651</v>
      </c>
      <c r="E18" s="15">
        <v>0.67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Bill</cp:lastModifiedBy>
  <dcterms:created xsi:type="dcterms:W3CDTF">2011-05-31T22:11:30Z</dcterms:created>
  <dcterms:modified xsi:type="dcterms:W3CDTF">2011-05-31T23:13:01Z</dcterms:modified>
  <cp:category/>
  <cp:version/>
  <cp:contentType/>
  <cp:contentStatus/>
</cp:coreProperties>
</file>